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4355" windowHeight="9015"/>
  </bookViews>
  <sheets>
    <sheet name="DS giảm thẻ tháng 5" sheetId="3" r:id="rId1"/>
  </sheets>
  <definedNames>
    <definedName name="_xlnm.Print_Titles" localSheetId="0">'DS giảm thẻ tháng 5'!$7:$7</definedName>
  </definedNames>
  <calcPr calcId="144525"/>
</workbook>
</file>

<file path=xl/calcChain.xml><?xml version="1.0" encoding="utf-8"?>
<calcChain xmlns="http://schemas.openxmlformats.org/spreadsheetml/2006/main">
  <c r="X15" i="3" l="1"/>
  <c r="L18" i="3"/>
  <c r="L13" i="3"/>
  <c r="L10" i="3"/>
  <c r="L11" i="3"/>
  <c r="L16" i="3"/>
  <c r="L23" i="3"/>
  <c r="L14" i="3"/>
  <c r="L22" i="3"/>
  <c r="L21" i="3"/>
  <c r="L24" i="3"/>
  <c r="L25" i="3"/>
  <c r="L8" i="3"/>
  <c r="L17" i="3"/>
  <c r="L20" i="3"/>
  <c r="L19" i="3"/>
  <c r="L9" i="3"/>
  <c r="B18" i="3"/>
  <c r="X18" i="3" s="1"/>
  <c r="B13" i="3"/>
  <c r="X13" i="3" s="1"/>
  <c r="B10" i="3"/>
  <c r="X10" i="3" s="1"/>
  <c r="B11" i="3"/>
  <c r="X11" i="3" s="1"/>
  <c r="B16" i="3"/>
  <c r="X16" i="3" s="1"/>
  <c r="B23" i="3"/>
  <c r="X23" i="3" s="1"/>
  <c r="B14" i="3"/>
  <c r="X14" i="3" s="1"/>
  <c r="B22" i="3"/>
  <c r="X22" i="3" s="1"/>
  <c r="B21" i="3"/>
  <c r="X21" i="3" s="1"/>
  <c r="B24" i="3"/>
  <c r="X24" i="3" s="1"/>
  <c r="B25" i="3"/>
  <c r="X25" i="3" s="1"/>
  <c r="B8" i="3"/>
  <c r="X8" i="3" s="1"/>
  <c r="B17" i="3"/>
  <c r="X17" i="3" s="1"/>
  <c r="B20" i="3"/>
  <c r="X20" i="3" s="1"/>
  <c r="B19" i="3"/>
  <c r="X19" i="3" s="1"/>
  <c r="B12" i="3"/>
  <c r="X12" i="3" s="1"/>
  <c r="B9" i="3"/>
  <c r="X9" i="3" s="1"/>
  <c r="M18" i="3"/>
  <c r="M13" i="3"/>
  <c r="M10" i="3"/>
  <c r="M11" i="3"/>
  <c r="M16" i="3"/>
  <c r="M23" i="3"/>
  <c r="M14" i="3"/>
  <c r="M22" i="3"/>
  <c r="M21" i="3"/>
  <c r="M24" i="3"/>
  <c r="M25" i="3"/>
  <c r="M8" i="3"/>
  <c r="M17" i="3"/>
  <c r="M20" i="3"/>
  <c r="M19" i="3"/>
  <c r="M12" i="3"/>
  <c r="M15" i="3"/>
  <c r="M9" i="3"/>
  <c r="X26" i="3" l="1"/>
  <c r="C27" i="3"/>
</calcChain>
</file>

<file path=xl/sharedStrings.xml><?xml version="1.0" encoding="utf-8"?>
<sst xmlns="http://schemas.openxmlformats.org/spreadsheetml/2006/main" count="168" uniqueCount="118">
  <si>
    <t>STT</t>
  </si>
  <si>
    <t>Họ và tên</t>
  </si>
  <si>
    <t>Giới tính</t>
  </si>
  <si>
    <t>Số</t>
  </si>
  <si>
    <t>Ngày</t>
  </si>
  <si>
    <t>Số tháng</t>
  </si>
  <si>
    <t>Từ ngày</t>
  </si>
  <si>
    <t>Địa chỉ</t>
  </si>
  <si>
    <t>Số CMND</t>
  </si>
  <si>
    <t>Mã PB</t>
  </si>
  <si>
    <t>mã huyện KS</t>
  </si>
  <si>
    <t>mã xã KS</t>
  </si>
  <si>
    <t>MÃ THẺ BHYT TRÙNG THẺ DO BHXH BÁO VỀ ĐƠN VỊ</t>
  </si>
  <si>
    <t>Phan Đức Tiến</t>
  </si>
  <si>
    <t>Nam</t>
  </si>
  <si>
    <t>Xã Khánh Phú, Huyện Yên Khánh, Tỉnh Ninh Bình</t>
  </si>
  <si>
    <t>Vũ Khắc Cần</t>
  </si>
  <si>
    <t>Xã Hòa Phú, Thành phố Buôn Ma Thuật, Tỉnh ĐakLak</t>
  </si>
  <si>
    <t>Đinh Tấn Phát</t>
  </si>
  <si>
    <t>Xã Tịnh Hòa, Thành phố Quảng Ngãi, Tỉnh Quảng Ngãi</t>
  </si>
  <si>
    <t>Nguyễn Trọng Hiểu</t>
  </si>
  <si>
    <t>Xã Hoài Xuân, Huyện Hoài Nhơn, Tỉnh Bình Định</t>
  </si>
  <si>
    <t>Nguyễn Quốc Thịnh</t>
  </si>
  <si>
    <t>Xã Cam Phước Đông, Thành phố Cam Ranh, Tỉnh Khánh Hòa</t>
  </si>
  <si>
    <t>Lê Thị Thúy Nga</t>
  </si>
  <si>
    <t>Xã Suối Đá, Huyện Dương Minh Châu, Thành phố Tây Ninh</t>
  </si>
  <si>
    <t>Trần Đình Huân</t>
  </si>
  <si>
    <t>85/45 Phạm Văn Chiêu, Phường 14, Quận Gò Vấp, TP. Hồ Chí Minh</t>
  </si>
  <si>
    <t>Nguyễn Hoàng Vinh</t>
  </si>
  <si>
    <t>59/14B, đường 435, Tổ 37, ấp Phú Trung, xã Phú Hòa Đông, huyện Củ Chi, TP.HCM</t>
  </si>
  <si>
    <t>Huỳnh Thị Ngọc Thùy</t>
  </si>
  <si>
    <t>83/1B, ấp Tây Lân, xã Bà Điểm, huyện Hóc Môn, TP.HCM</t>
  </si>
  <si>
    <t>Thạch Trần Hải</t>
  </si>
  <si>
    <t>15/4 Bùi Thế Mỹ, P.10, Q.Tân Bình, TP.HCM</t>
  </si>
  <si>
    <t>Nguyễn Trí Hào</t>
  </si>
  <si>
    <t>109 Đặng Văn Ngữ, P.14, Q.Phú Nhuận,Tp.HCM</t>
  </si>
  <si>
    <t>Lữ Quốc Cường</t>
  </si>
  <si>
    <t>129F/123/140/2Bis Bến Vân Đồn, Phường 8, Quận 4, Tp Hồ Chí Minh</t>
  </si>
  <si>
    <t>18005498;18C1-CNÔ17</t>
  </si>
  <si>
    <t>18005438;18C2-ĐĐT1</t>
  </si>
  <si>
    <t>18001940;18C1-CNÔ7</t>
  </si>
  <si>
    <t>18004135;18C1-CNÔ19</t>
  </si>
  <si>
    <t>18001457;18C1-CNÔ2</t>
  </si>
  <si>
    <t>18004941;18C1-KTD1</t>
  </si>
  <si>
    <t>18004151;18T4-NNA3</t>
  </si>
  <si>
    <t>18002876;18C1-ĐCN2</t>
  </si>
  <si>
    <t>18000931;18T4-KTD1</t>
  </si>
  <si>
    <t>18002092;18T4-CNÔ6</t>
  </si>
  <si>
    <t>18000649;18T4-TCD1</t>
  </si>
  <si>
    <t>18001958;18T4-TKĐ2</t>
  </si>
  <si>
    <t>SV4793720533811</t>
  </si>
  <si>
    <t>DN4484815005453</t>
  </si>
  <si>
    <t>CN3515120230212</t>
  </si>
  <si>
    <t>CN3525220282276</t>
  </si>
  <si>
    <t>CN3565620445271</t>
  </si>
  <si>
    <t>HS4797930279434</t>
  </si>
  <si>
    <t>CN3797935211779</t>
  </si>
  <si>
    <t>CN3797935634246</t>
  </si>
  <si>
    <t>CN3797936834293</t>
  </si>
  <si>
    <t>CN3797937060604</t>
  </si>
  <si>
    <t>CN3797937862689</t>
  </si>
  <si>
    <t>GB4727221545254</t>
  </si>
  <si>
    <t>Trần Thị Hoài Nhi</t>
  </si>
  <si>
    <t>Nguyễn Thanh Sang</t>
  </si>
  <si>
    <t>Hà Nhật Hoàng</t>
  </si>
  <si>
    <t xml:space="preserve">Trần Tiến </t>
  </si>
  <si>
    <t>Huỳnh Đăng Khoa</t>
  </si>
  <si>
    <t>Vũ Ngọc Lâm</t>
  </si>
  <si>
    <t>27/02/200</t>
  </si>
  <si>
    <t>Nữ</t>
  </si>
  <si>
    <t>Tổ dân phố 8, Thị trấn Cát Tiên, Huyện Cát Tiên, Tỉnh Lâm Đồng</t>
  </si>
  <si>
    <t>A4/7B Ấp 1, Xã Tân Kiên, Huyện Bình Chánh, TP. HCM</t>
  </si>
  <si>
    <t>34/16 Đường Đất Thánh, Phường 6, Quận Tân Bình, TP. HCM</t>
  </si>
  <si>
    <t>152/54/6 Lạc Long Quân, Phường 03, Quận 11, TP. HCM</t>
  </si>
  <si>
    <t>3/44/1 Tổ 21 Khóm Long Thị B, Phường Long Hưng, Thị xã Tân Châu, Tỉnh An Giang</t>
  </si>
  <si>
    <t>Thôn Thường, Xã Chuyên Mỹ, Huyện Phú Xuyên, TP. Hà Nội</t>
  </si>
  <si>
    <t>SV 3686822560148</t>
  </si>
  <si>
    <t>SV 4797937010081</t>
  </si>
  <si>
    <t>SV 4797936834055</t>
  </si>
  <si>
    <t>SV 4797936827115</t>
  </si>
  <si>
    <t>SV 4798922881044</t>
  </si>
  <si>
    <t>SV 4790129474212</t>
  </si>
  <si>
    <t>Mã Tình</t>
  </si>
  <si>
    <t>18003362;18C1-CNM1</t>
  </si>
  <si>
    <t>18005019;18C1-KXD1</t>
  </si>
  <si>
    <t>18000388;18T4-CMT2</t>
  </si>
  <si>
    <t>18001130;18T4-CĐT1</t>
  </si>
  <si>
    <t>18001269;18C1-CNO2</t>
  </si>
  <si>
    <t>;18C1-KML2</t>
  </si>
  <si>
    <t>01/06/2019</t>
  </si>
  <si>
    <t>GHI CHÚ</t>
  </si>
  <si>
    <t>Đến ngày</t>
  </si>
  <si>
    <t>31/12/2019</t>
  </si>
  <si>
    <t>MSSV</t>
  </si>
  <si>
    <t>18C1-KML2</t>
  </si>
  <si>
    <t>18005193</t>
  </si>
  <si>
    <t>SỐ TIỀN ĐÃ ĐÓNG
(12 THÁNG)</t>
  </si>
  <si>
    <t>SỐ TIỀN TRẢ HỌC SINH - SINH VIÊN
(06 THÁNG)</t>
  </si>
  <si>
    <t>Ngày sinh</t>
  </si>
  <si>
    <t>Lớp</t>
  </si>
  <si>
    <t>UNND THÀNH PHỐ HỒ CHÍ MINH</t>
  </si>
  <si>
    <t>CỘNG HÒA XÃ HỘI CHỦ NGHĨA VIỆT NAM</t>
  </si>
  <si>
    <t>TRƯỜNG CAO ĐẲNG LÝ TỰ TRỌNG</t>
  </si>
  <si>
    <t>Độc lập - Tự do - Hạnh phúc</t>
  </si>
  <si>
    <t>THÀNH PHỐ HỒ CHÍ MINH</t>
  </si>
  <si>
    <t>DANH SÁCH TRẢ TIỀN CHO SINH VIÊN ĐÃ CÓ THẺ BẢO HIỂM Y TẾ 
TẠI ĐỊA PHƯƠNG NĂM 2019</t>
  </si>
  <si>
    <t>(Căn cứ Danh sách Tăng giảm thẻ  ngày 17 tháng 06 năm 2019 
và Danh sách Sinh viên Bảo hiểm Xã hội báo trùng hạn đề nghị được giảm thẻ ngày 05/06/2019
của Trường Cao đẳng Lý Tự Trong Thành phố Hồ Chí Minh)</t>
  </si>
  <si>
    <t>KÝ NHẬN</t>
  </si>
  <si>
    <t>18C1-CNÔ2</t>
  </si>
  <si>
    <t>Tổng cộng:</t>
  </si>
  <si>
    <t xml:space="preserve"> </t>
  </si>
  <si>
    <t>HIỆU TRƯỞNG</t>
  </si>
  <si>
    <t>PHÒNG KẾ HOẠCH - TÀI CHÍNH</t>
  </si>
  <si>
    <t>NGƯỜI LẬP BẢNG</t>
  </si>
  <si>
    <t>Phạm Hữu Lộc</t>
  </si>
  <si>
    <t>Nguyễn Kính</t>
  </si>
  <si>
    <t>Đvt: đồng</t>
  </si>
  <si>
    <t>Thành phố Hồ Chí Minh, ngày 12 tháng 09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</si>
</sst>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 #,##0.00_);_(* \(#,##0.00\);_(* &quot;-&quot;??_);_(@_)"/>
    <numFmt numFmtId="165" formatCode="0.000_ "/>
    <numFmt numFmtId="166" formatCode="_(&quot;Z$&quot;* #,##0.00_);_(&quot;Z$&quot;* \(#,##0.00\);_(&quot;Z$&quot;* &quot;-&quot;??_);_(@_)"/>
    <numFmt numFmtId="169" formatCode="_-* #,##0\ _₫_-;\-* #,##0\ _₫_-;_-* &quot;-&quot;??\ _₫_-;_-@_-"/>
    <numFmt numFmtId="170" formatCode="_(* #,##0_);_(* \(#,##0\);_(* &quot;-&quot;??_);_(@_)"/>
  </numFmts>
  <fonts count="44">
    <font>
      <sz val="10"/>
      <name val="Arial"/>
    </font>
    <font>
      <sz val="11"/>
      <color theme="1"/>
      <name val="Calibri"/>
      <family val="2"/>
      <scheme val="minor"/>
    </font>
    <font>
      <sz val="11"/>
      <color indexed="8"/>
      <name val="Calibri"/>
      <family val="2"/>
    </font>
    <font>
      <sz val="10"/>
      <name val="Arial"/>
      <family val="2"/>
    </font>
    <font>
      <sz val="10"/>
      <name val="Arial"/>
    </font>
    <font>
      <sz val="13"/>
      <color indexed="8"/>
      <name val="Times New Roman"/>
      <family val="1"/>
    </font>
    <font>
      <b/>
      <sz val="12"/>
      <name val="Times New Roman"/>
      <family val="1"/>
    </font>
    <font>
      <sz val="13"/>
      <name val="Times New Roman"/>
      <family val="1"/>
    </font>
    <font>
      <b/>
      <sz val="12"/>
      <color indexed="8"/>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3"/>
    </font>
    <font>
      <sz val="11"/>
      <color theme="1"/>
      <name val="Calibri"/>
      <family val="3"/>
      <charset val="128"/>
      <scheme val="minor"/>
    </font>
    <font>
      <sz val="11"/>
      <color theme="1"/>
      <name val="Calibri"/>
      <family val="2"/>
      <charset val="163"/>
      <scheme val="minor"/>
    </font>
    <font>
      <sz val="10"/>
      <color theme="1"/>
      <name val=".Vn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ahoma"/>
      <family val="2"/>
    </font>
    <font>
      <sz val="11"/>
      <color theme="1"/>
      <name val="Arial"/>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3"/>
      <name val="Arial"/>
      <family val="2"/>
    </font>
    <font>
      <sz val="13"/>
      <color theme="1"/>
      <name val="Times New Roman"/>
      <family val="1"/>
    </font>
    <font>
      <sz val="12"/>
      <color indexed="8"/>
      <name val="Times New Roman"/>
      <family val="1"/>
    </font>
    <font>
      <sz val="12"/>
      <color theme="1"/>
      <name val="Times New Roman"/>
      <family val="1"/>
    </font>
    <font>
      <b/>
      <u/>
      <sz val="13"/>
      <color indexed="8"/>
      <name val="Times New Roman"/>
      <family val="1"/>
    </font>
    <font>
      <b/>
      <u/>
      <sz val="12"/>
      <color indexed="8"/>
      <name val="Times New Roman"/>
      <family val="1"/>
    </font>
    <font>
      <b/>
      <sz val="16"/>
      <color indexed="8"/>
      <name val="Times New Roman"/>
      <family val="1"/>
    </font>
    <font>
      <b/>
      <sz val="12"/>
      <color theme="1"/>
      <name val="Times New Roman"/>
      <family val="1"/>
    </font>
    <font>
      <i/>
      <sz val="12"/>
      <name val="Times New Roman"/>
      <family val="1"/>
    </font>
    <font>
      <sz val="12"/>
      <name val="Arial"/>
      <family val="2"/>
    </font>
    <font>
      <b/>
      <i/>
      <sz val="13"/>
      <name val="Times New Roman"/>
      <family val="1"/>
    </font>
    <font>
      <b/>
      <i/>
      <sz val="10"/>
      <name val="Arial"/>
      <family val="2"/>
    </font>
    <font>
      <b/>
      <sz val="13"/>
      <color theme="1"/>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style="thin">
        <color indexed="8"/>
      </diagonal>
    </border>
    <border>
      <left/>
      <right/>
      <top style="thin">
        <color indexed="64"/>
      </top>
      <bottom style="thin">
        <color indexed="64"/>
      </bottom>
      <diagonal style="thin">
        <color indexed="8"/>
      </diagonal>
    </border>
    <border>
      <left/>
      <right style="thin">
        <color indexed="64"/>
      </right>
      <top style="thin">
        <color indexed="64"/>
      </top>
      <bottom style="thin">
        <color indexed="64"/>
      </bottom>
      <diagonal style="thin">
        <color indexed="8"/>
      </diagonal>
    </border>
  </borders>
  <cellStyleXfs count="110">
    <xf numFmtId="0" fontId="0" fillId="0" borderId="0"/>
    <xf numFmtId="0" fontId="2" fillId="0" borderId="0"/>
    <xf numFmtId="0" fontId="3" fillId="0" borderId="0"/>
    <xf numFmtId="0" fontId="1" fillId="0" borderId="0"/>
    <xf numFmtId="0" fontId="1" fillId="0" borderId="0"/>
    <xf numFmtId="0" fontId="4" fillId="0" borderId="0"/>
    <xf numFmtId="0" fontId="3" fillId="0" borderId="0"/>
    <xf numFmtId="0" fontId="3"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10" fillId="3" borderId="0" applyNumberFormat="0" applyBorder="0" applyAlignment="0" applyProtection="0"/>
    <xf numFmtId="0" fontId="11" fillId="20" borderId="3" applyNumberFormat="0" applyAlignment="0" applyProtection="0"/>
    <xf numFmtId="0" fontId="11" fillId="20" borderId="3" applyNumberFormat="0" applyAlignment="0" applyProtection="0"/>
    <xf numFmtId="0" fontId="11" fillId="20" borderId="3" applyNumberFormat="0" applyAlignment="0" applyProtection="0"/>
    <xf numFmtId="0" fontId="12" fillId="21" borderId="4" applyNumberFormat="0" applyAlignment="0" applyProtection="0"/>
    <xf numFmtId="0" fontId="13" fillId="0" borderId="0"/>
    <xf numFmtId="0" fontId="14" fillId="0" borderId="0">
      <alignment vertical="center"/>
    </xf>
    <xf numFmtId="0" fontId="15" fillId="0" borderId="0"/>
    <xf numFmtId="165" fontId="16" fillId="0" borderId="0" applyFont="0" applyFill="0" applyBorder="0" applyAlignment="0" applyProtection="0"/>
    <xf numFmtId="164" fontId="3" fillId="0" borderId="0" quotePrefix="1" applyFont="0" applyFill="0" applyBorder="0" applyAlignment="0">
      <protection locked="0"/>
    </xf>
    <xf numFmtId="164" fontId="13" fillId="0" borderId="0" applyFont="0" applyFill="0" applyBorder="0" applyAlignment="0" applyProtection="0"/>
    <xf numFmtId="164" fontId="3" fillId="0" borderId="0" quotePrefix="1" applyFont="0" applyFill="0" applyBorder="0" applyAlignment="0">
      <protection locked="0"/>
    </xf>
    <xf numFmtId="164" fontId="3" fillId="0" borderId="0" quotePrefix="1" applyFont="0" applyFill="0" applyBorder="0" applyAlignment="0">
      <protection locked="0"/>
    </xf>
    <xf numFmtId="43" fontId="3" fillId="0" borderId="0" applyFont="0" applyFill="0" applyBorder="0" applyAlignment="0" applyProtection="0"/>
    <xf numFmtId="164" fontId="3" fillId="0" borderId="0" applyFont="0" applyFill="0" applyBorder="0" applyAlignment="0" applyProtection="0"/>
    <xf numFmtId="164" fontId="13" fillId="0" borderId="0" applyFont="0" applyFill="0" applyBorder="0" applyAlignment="0" applyProtection="0"/>
    <xf numFmtId="164" fontId="3" fillId="0" borderId="0" applyFont="0" applyFill="0" applyBorder="0" applyAlignment="0" applyProtection="0"/>
    <xf numFmtId="164" fontId="3" fillId="0" borderId="0" quotePrefix="1" applyFont="0" applyFill="0" applyBorder="0" applyAlignment="0">
      <protection locked="0"/>
    </xf>
    <xf numFmtId="164"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3" fillId="0" borderId="0" applyFont="0" applyFill="0" applyBorder="0" applyAlignment="0" applyProtection="0"/>
    <xf numFmtId="0" fontId="17" fillId="0" borderId="0" applyNumberFormat="0" applyFill="0" applyBorder="0" applyAlignment="0" applyProtection="0"/>
    <xf numFmtId="0" fontId="18" fillId="4" borderId="0" applyNumberFormat="0" applyBorder="0" applyAlignment="0" applyProtection="0"/>
    <xf numFmtId="0" fontId="19" fillId="0" borderId="5" applyNumberFormat="0" applyFill="0" applyAlignment="0" applyProtection="0"/>
    <xf numFmtId="0" fontId="20" fillId="0" borderId="6" applyNumberFormat="0" applyFill="0" applyAlignment="0" applyProtection="0"/>
    <xf numFmtId="0" fontId="21" fillId="0" borderId="7" applyNumberFormat="0" applyFill="0" applyAlignment="0" applyProtection="0"/>
    <xf numFmtId="0" fontId="21" fillId="0" borderId="0" applyNumberFormat="0" applyFill="0" applyBorder="0" applyAlignment="0" applyProtection="0"/>
    <xf numFmtId="0" fontId="22" fillId="7" borderId="3" applyNumberFormat="0" applyAlignment="0" applyProtection="0"/>
    <xf numFmtId="0" fontId="22" fillId="7" borderId="3" applyNumberFormat="0" applyAlignment="0" applyProtection="0"/>
    <xf numFmtId="0" fontId="22" fillId="7" borderId="3" applyNumberFormat="0" applyAlignment="0" applyProtection="0"/>
    <xf numFmtId="0" fontId="23" fillId="0" borderId="8" applyNumberFormat="0" applyFill="0" applyAlignment="0" applyProtection="0"/>
    <xf numFmtId="0" fontId="24" fillId="22" borderId="0" applyNumberFormat="0" applyBorder="0" applyAlignment="0" applyProtection="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1" fillId="0" borderId="0"/>
    <xf numFmtId="0" fontId="3" fillId="0" borderId="0"/>
    <xf numFmtId="0" fontId="13" fillId="0" borderId="0"/>
    <xf numFmtId="0" fontId="13" fillId="0" borderId="0"/>
    <xf numFmtId="0" fontId="26" fillId="0" borderId="0"/>
    <xf numFmtId="0" fontId="2"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3" fillId="23" borderId="9" applyNumberFormat="0" applyFont="0" applyAlignment="0" applyProtection="0"/>
    <xf numFmtId="0" fontId="2" fillId="23" borderId="9" applyNumberFormat="0" applyFont="0" applyAlignment="0" applyProtection="0"/>
    <xf numFmtId="0" fontId="2" fillId="23" borderId="9" applyNumberFormat="0" applyFont="0" applyAlignment="0" applyProtection="0"/>
    <xf numFmtId="0" fontId="13" fillId="23" borderId="9" applyNumberFormat="0" applyFont="0" applyAlignment="0" applyProtection="0"/>
    <xf numFmtId="0" fontId="27" fillId="20" borderId="10" applyNumberFormat="0" applyAlignment="0" applyProtection="0"/>
    <xf numFmtId="0" fontId="27" fillId="20" borderId="10" applyNumberFormat="0" applyAlignment="0" applyProtection="0"/>
    <xf numFmtId="0" fontId="28" fillId="0" borderId="0" applyNumberFormat="0" applyFill="0" applyBorder="0" applyAlignment="0" applyProtection="0"/>
    <xf numFmtId="0" fontId="29" fillId="0" borderId="11" applyNumberFormat="0" applyFill="0" applyAlignment="0" applyProtection="0"/>
    <xf numFmtId="0" fontId="29" fillId="0" borderId="11" applyNumberFormat="0" applyFill="0" applyAlignment="0" applyProtection="0"/>
    <xf numFmtId="0" fontId="30" fillId="0" borderId="0" applyNumberFormat="0" applyFill="0" applyBorder="0" applyAlignment="0" applyProtection="0"/>
    <xf numFmtId="9" fontId="14" fillId="0" borderId="0" applyFont="0" applyFill="0" applyBorder="0" applyAlignment="0" applyProtection="0"/>
    <xf numFmtId="165" fontId="14" fillId="0" borderId="0" applyFont="0" applyFill="0" applyBorder="0" applyAlignment="0" applyProtection="0"/>
    <xf numFmtId="43" fontId="4" fillId="0" borderId="0" applyFont="0" applyFill="0" applyBorder="0" applyAlignment="0" applyProtection="0"/>
  </cellStyleXfs>
  <cellXfs count="62">
    <xf numFmtId="0" fontId="0" fillId="0" borderId="0" xfId="0"/>
    <xf numFmtId="0" fontId="3" fillId="0" borderId="0" xfId="2" applyFill="1" applyAlignment="1">
      <alignment vertical="center"/>
    </xf>
    <xf numFmtId="0" fontId="0" fillId="0" borderId="0" xfId="0" applyAlignment="1">
      <alignment vertical="center"/>
    </xf>
    <xf numFmtId="0" fontId="31" fillId="0" borderId="0" xfId="0" applyFont="1"/>
    <xf numFmtId="0" fontId="7" fillId="0" borderId="0" xfId="2" applyFont="1" applyFill="1" applyAlignment="1">
      <alignment vertical="center"/>
    </xf>
    <xf numFmtId="0" fontId="7" fillId="0" borderId="0" xfId="0" applyFont="1"/>
    <xf numFmtId="0" fontId="31" fillId="0" borderId="0" xfId="0" applyFont="1" applyAlignment="1">
      <alignment horizontal="left"/>
    </xf>
    <xf numFmtId="0" fontId="5" fillId="0" borderId="0" xfId="1" applyFont="1" applyAlignment="1">
      <alignment horizontal="left" vertical="center" wrapText="1"/>
    </xf>
    <xf numFmtId="0" fontId="5" fillId="0" borderId="0" xfId="1" applyFont="1" applyAlignment="1">
      <alignment horizontal="left" vertical="center" wrapText="1"/>
    </xf>
    <xf numFmtId="0" fontId="0" fillId="0" borderId="0" xfId="0" applyAlignment="1"/>
    <xf numFmtId="0" fontId="0" fillId="0" borderId="0" xfId="0" applyAlignment="1">
      <alignment horizontal="center"/>
    </xf>
    <xf numFmtId="0" fontId="33" fillId="0" borderId="0" xfId="1" applyFont="1" applyAlignment="1">
      <alignment horizontal="center" vertical="center" wrapText="1"/>
    </xf>
    <xf numFmtId="0" fontId="8" fillId="0" borderId="0" xfId="1" applyFont="1" applyAlignment="1">
      <alignment horizontal="center" vertical="center" wrapText="1"/>
    </xf>
    <xf numFmtId="0" fontId="34" fillId="0" borderId="0" xfId="0" applyFont="1"/>
    <xf numFmtId="0" fontId="35" fillId="0" borderId="0" xfId="1" applyFont="1" applyAlignment="1">
      <alignment horizontal="center" vertical="center" wrapText="1"/>
    </xf>
    <xf numFmtId="0" fontId="36" fillId="0" borderId="0" xfId="1" applyFont="1" applyAlignment="1">
      <alignment horizontal="center" vertical="center" wrapText="1"/>
    </xf>
    <xf numFmtId="0" fontId="33" fillId="0" borderId="0" xfId="1" applyFont="1" applyAlignment="1">
      <alignment vertical="center" wrapText="1"/>
    </xf>
    <xf numFmtId="170" fontId="34" fillId="0" borderId="0" xfId="109" applyNumberFormat="1" applyFont="1"/>
    <xf numFmtId="0" fontId="37" fillId="0" borderId="0" xfId="1" applyFont="1" applyAlignment="1">
      <alignment horizontal="center" vertical="center" wrapText="1"/>
    </xf>
    <xf numFmtId="0" fontId="38" fillId="0" borderId="0" xfId="0" applyFont="1"/>
    <xf numFmtId="0" fontId="39" fillId="0" borderId="0" xfId="1" applyFont="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1" applyFont="1" applyBorder="1" applyAlignment="1">
      <alignment horizontal="center" vertical="center" wrapText="1"/>
    </xf>
    <xf numFmtId="0" fontId="6" fillId="0" borderId="1" xfId="1" applyFont="1" applyBorder="1" applyAlignment="1">
      <alignment horizontal="center" wrapText="1"/>
    </xf>
    <xf numFmtId="0" fontId="6" fillId="0" borderId="1" xfId="1" applyFont="1" applyFill="1" applyBorder="1" applyAlignment="1">
      <alignment horizontal="center" vertical="center"/>
    </xf>
    <xf numFmtId="0" fontId="40" fillId="0" borderId="0" xfId="0" applyFont="1" applyAlignment="1">
      <alignment horizontal="center"/>
    </xf>
    <xf numFmtId="0" fontId="33" fillId="0" borderId="2" xfId="4" applyFont="1" applyFill="1" applyBorder="1" applyAlignment="1">
      <alignment horizontal="center" vertical="center" wrapText="1"/>
    </xf>
    <xf numFmtId="0" fontId="33" fillId="0" borderId="2" xfId="4" applyFont="1" applyFill="1" applyBorder="1" applyAlignment="1">
      <alignment horizontal="left" vertical="center" wrapText="1"/>
    </xf>
    <xf numFmtId="14" fontId="33" fillId="0" borderId="2" xfId="4" applyNumberFormat="1" applyFont="1" applyFill="1" applyBorder="1" applyAlignment="1">
      <alignment horizontal="center" vertical="center" wrapText="1"/>
    </xf>
    <xf numFmtId="0" fontId="33" fillId="0" borderId="2" xfId="4" applyFont="1" applyFill="1" applyBorder="1" applyAlignment="1">
      <alignment horizontal="left" wrapText="1"/>
    </xf>
    <xf numFmtId="0" fontId="33" fillId="0" borderId="2" xfId="4" applyFont="1" applyFill="1" applyBorder="1" applyAlignment="1">
      <alignment wrapText="1"/>
    </xf>
    <xf numFmtId="1" fontId="33" fillId="0" borderId="2" xfId="4" applyNumberFormat="1" applyFont="1" applyFill="1" applyBorder="1" applyAlignment="1">
      <alignment horizontal="center" vertical="center" wrapText="1"/>
    </xf>
    <xf numFmtId="14" fontId="33" fillId="0" borderId="1" xfId="4" quotePrefix="1" applyNumberFormat="1" applyFont="1" applyFill="1" applyBorder="1" applyAlignment="1">
      <alignment horizontal="center" vertical="center" wrapText="1"/>
    </xf>
    <xf numFmtId="0" fontId="34" fillId="0" borderId="1" xfId="3" applyFont="1" applyFill="1" applyBorder="1" applyAlignment="1">
      <alignment horizontal="center" vertical="center" wrapText="1"/>
    </xf>
    <xf numFmtId="0" fontId="34" fillId="0" borderId="1" xfId="4" applyFont="1" applyFill="1" applyBorder="1"/>
    <xf numFmtId="0" fontId="33" fillId="0" borderId="1" xfId="1" applyFont="1" applyFill="1" applyBorder="1" applyAlignment="1">
      <alignment vertical="center"/>
    </xf>
    <xf numFmtId="169" fontId="33" fillId="0" borderId="2" xfId="109" applyNumberFormat="1" applyFont="1" applyFill="1" applyBorder="1" applyAlignment="1">
      <alignment horizontal="center" vertical="center" wrapText="1"/>
    </xf>
    <xf numFmtId="169" fontId="33" fillId="0" borderId="2" xfId="4" applyNumberFormat="1" applyFont="1" applyFill="1" applyBorder="1" applyAlignment="1">
      <alignment horizontal="center" vertical="center" wrapText="1"/>
    </xf>
    <xf numFmtId="0" fontId="40" fillId="0" borderId="0" xfId="0" applyFont="1"/>
    <xf numFmtId="170" fontId="34" fillId="0" borderId="0" xfId="109" applyNumberFormat="1" applyFont="1" applyAlignment="1">
      <alignment horizontal="center"/>
    </xf>
    <xf numFmtId="169" fontId="8" fillId="0" borderId="2" xfId="4" applyNumberFormat="1" applyFont="1" applyFill="1" applyBorder="1" applyAlignment="1">
      <alignment horizontal="center" vertical="center" wrapText="1"/>
    </xf>
    <xf numFmtId="0" fontId="8" fillId="0" borderId="14" xfId="4" applyFont="1" applyFill="1" applyBorder="1" applyAlignment="1">
      <alignment horizontal="right" vertical="center" wrapText="1"/>
    </xf>
    <xf numFmtId="0" fontId="8" fillId="0" borderId="15" xfId="4" applyFont="1" applyFill="1" applyBorder="1" applyAlignment="1">
      <alignment horizontal="right" vertical="center" wrapText="1"/>
    </xf>
    <xf numFmtId="169" fontId="8" fillId="0" borderId="16" xfId="4" applyNumberFormat="1" applyFont="1" applyFill="1" applyBorder="1" applyAlignment="1">
      <alignment horizontal="center" vertical="center" wrapText="1"/>
    </xf>
    <xf numFmtId="0" fontId="41" fillId="0" borderId="12" xfId="1" applyFont="1" applyBorder="1" applyAlignment="1">
      <alignment horizontal="right" vertical="center"/>
    </xf>
    <xf numFmtId="0" fontId="42" fillId="0" borderId="13" xfId="0" applyFont="1" applyBorder="1"/>
    <xf numFmtId="0" fontId="42" fillId="0" borderId="0" xfId="0" applyFont="1"/>
    <xf numFmtId="0" fontId="43" fillId="0" borderId="0" xfId="0" applyFont="1" applyAlignment="1">
      <alignment horizontal="center"/>
    </xf>
    <xf numFmtId="0" fontId="43" fillId="0" borderId="0" xfId="0" applyFont="1"/>
    <xf numFmtId="0" fontId="32" fillId="0" borderId="0" xfId="0" applyFont="1" applyAlignment="1">
      <alignment horizontal="center"/>
    </xf>
    <xf numFmtId="170" fontId="32" fillId="0" borderId="0" xfId="109" applyNumberFormat="1" applyFont="1" applyAlignment="1">
      <alignment horizontal="center"/>
    </xf>
    <xf numFmtId="0" fontId="32" fillId="0" borderId="0" xfId="0" applyFont="1"/>
    <xf numFmtId="0" fontId="34" fillId="0" borderId="0" xfId="0" applyFont="1" applyBorder="1" applyAlignment="1">
      <alignment horizontal="center" vertical="center"/>
    </xf>
    <xf numFmtId="0" fontId="34" fillId="24" borderId="0" xfId="0" applyFont="1" applyFill="1" applyBorder="1" applyAlignment="1">
      <alignment vertical="center"/>
    </xf>
    <xf numFmtId="0" fontId="34" fillId="0" borderId="0" xfId="0" applyFont="1" applyBorder="1" applyAlignment="1">
      <alignment vertical="center"/>
    </xf>
    <xf numFmtId="0" fontId="40" fillId="0" borderId="1" xfId="0" applyFont="1" applyBorder="1"/>
    <xf numFmtId="0" fontId="34" fillId="0" borderId="0" xfId="0" applyFont="1" applyBorder="1" applyAlignment="1">
      <alignment horizontal="right" vertical="center"/>
    </xf>
    <xf numFmtId="0" fontId="41" fillId="0" borderId="1" xfId="1" applyFont="1" applyBorder="1" applyAlignment="1">
      <alignment horizontal="right" vertical="center"/>
    </xf>
    <xf numFmtId="0" fontId="41" fillId="0" borderId="1" xfId="1" applyFont="1" applyBorder="1" applyAlignment="1">
      <alignment horizontal="center" vertical="center"/>
    </xf>
    <xf numFmtId="0" fontId="41" fillId="0" borderId="13" xfId="1" applyFont="1" applyBorder="1" applyAlignment="1">
      <alignment horizontal="center" vertical="center"/>
    </xf>
    <xf numFmtId="0" fontId="41" fillId="0" borderId="12" xfId="1" applyFont="1" applyBorder="1" applyAlignment="1">
      <alignment horizontal="center" vertical="center"/>
    </xf>
    <xf numFmtId="0" fontId="3" fillId="0" borderId="0" xfId="0" applyFont="1" applyAlignment="1">
      <alignment horizontal="center" vertical="center"/>
    </xf>
  </cellXfs>
  <cellStyles count="110">
    <cellStyle name="20% - Accent1 2" xfId="8"/>
    <cellStyle name="20% - Accent2 2" xfId="9"/>
    <cellStyle name="20% - Accent3 2" xfId="10"/>
    <cellStyle name="20% - Accent4 2" xfId="11"/>
    <cellStyle name="20% - Accent5 2" xfId="12"/>
    <cellStyle name="20% - Accent6 2" xfId="13"/>
    <cellStyle name="40% - Accent1 2" xfId="14"/>
    <cellStyle name="40% - Accent2 2" xfId="15"/>
    <cellStyle name="40% - Accent3 2" xfId="16"/>
    <cellStyle name="40% - Accent4 2" xfId="17"/>
    <cellStyle name="40% - Accent5 2" xfId="18"/>
    <cellStyle name="40% - Accent6 2" xfId="19"/>
    <cellStyle name="60% - Accent1 2" xfId="20"/>
    <cellStyle name="60% - Accent2 2" xfId="21"/>
    <cellStyle name="60% - Accent3 2" xfId="22"/>
    <cellStyle name="60% - Accent4 2" xfId="23"/>
    <cellStyle name="60% - Accent5 2" xfId="24"/>
    <cellStyle name="60% - Accent6 2" xfId="25"/>
    <cellStyle name="Accent1 2" xfId="26"/>
    <cellStyle name="Accent2 2" xfId="27"/>
    <cellStyle name="Accent3 2" xfId="28"/>
    <cellStyle name="Accent4 2" xfId="29"/>
    <cellStyle name="Accent5 2" xfId="30"/>
    <cellStyle name="Accent6 2" xfId="31"/>
    <cellStyle name="Bad 2" xfId="32"/>
    <cellStyle name="Calculation 2" xfId="33"/>
    <cellStyle name="Calculation 2 2" xfId="34"/>
    <cellStyle name="Calculation 2 3" xfId="35"/>
    <cellStyle name="Comma" xfId="109" builtinId="3"/>
    <cellStyle name="Comma 12 2 2 2 2" xfId="40"/>
    <cellStyle name="Comma 2" xfId="41"/>
    <cellStyle name="Comma 2 2" xfId="42"/>
    <cellStyle name="Comma 2 3" xfId="43"/>
    <cellStyle name="Comma 2 3 2" xfId="44"/>
    <cellStyle name="Comma 2 4" xfId="45"/>
    <cellStyle name="Comma 3" xfId="46"/>
    <cellStyle name="Comma 4" xfId="47"/>
    <cellStyle name="Comma 5" xfId="48"/>
    <cellStyle name="Comma 6" xfId="49"/>
    <cellStyle name="Comma 7" xfId="50"/>
    <cellStyle name="Currency 2" xfId="51"/>
    <cellStyle name="Currency 2 2" xfId="52"/>
    <cellStyle name="Currency 2 2 2" xfId="53"/>
    <cellStyle name="Currency 2 2 3" xfId="54"/>
    <cellStyle name="Currency 2 3" xfId="55"/>
    <cellStyle name="Currency 3" xfId="56"/>
    <cellStyle name="Currency 3 2" xfId="57"/>
    <cellStyle name="Currency 3 3" xfId="58"/>
    <cellStyle name="Currency 4" xfId="59"/>
    <cellStyle name="Check Cell 2" xfId="36"/>
    <cellStyle name="Chuẩn 2" xfId="37"/>
    <cellStyle name="Chuẩn 2 2" xfId="38"/>
    <cellStyle name="Chuẩn 3" xfId="39"/>
    <cellStyle name="Explanatory Text 2" xfId="60"/>
    <cellStyle name="Good 2" xfId="61"/>
    <cellStyle name="Heading 1 2" xfId="62"/>
    <cellStyle name="Heading 2 2" xfId="63"/>
    <cellStyle name="Heading 3 2" xfId="64"/>
    <cellStyle name="Heading 4 2" xfId="65"/>
    <cellStyle name="Input 2" xfId="66"/>
    <cellStyle name="Input 2 2" xfId="67"/>
    <cellStyle name="Input 2 3" xfId="68"/>
    <cellStyle name="Linked Cell 2" xfId="69"/>
    <cellStyle name="Neutral 2" xfId="70"/>
    <cellStyle name="Normal" xfId="0" builtinId="0"/>
    <cellStyle name="Normal 10" xfId="71"/>
    <cellStyle name="Normal 10 2" xfId="72"/>
    <cellStyle name="Normal 11" xfId="4"/>
    <cellStyle name="Normal 12" xfId="73"/>
    <cellStyle name="Normal 13" xfId="74"/>
    <cellStyle name="Normal 14" xfId="75"/>
    <cellStyle name="Normal 14 2" xfId="76"/>
    <cellStyle name="Normal 15" xfId="77"/>
    <cellStyle name="Normal 16" xfId="7"/>
    <cellStyle name="Normal 16 2" xfId="78"/>
    <cellStyle name="Normal 17" xfId="5"/>
    <cellStyle name="Normal 2" xfId="79"/>
    <cellStyle name="Normal 2 2" xfId="80"/>
    <cellStyle name="Normal 2 2 2" xfId="6"/>
    <cellStyle name="Normal 2 3" xfId="81"/>
    <cellStyle name="Normal 2 4" xfId="82"/>
    <cellStyle name="Normal 2 4 2" xfId="83"/>
    <cellStyle name="Normal 2 5" xfId="84"/>
    <cellStyle name="Normal 2_(2018-2019 ĐANG LÀM) (MBV)" xfId="85"/>
    <cellStyle name="Normal 3" xfId="3"/>
    <cellStyle name="Normal 3 2" xfId="86"/>
    <cellStyle name="Normal 3 2 2" xfId="87"/>
    <cellStyle name="Normal 3 2 3" xfId="88"/>
    <cellStyle name="Normal 4" xfId="89"/>
    <cellStyle name="Normal 5" xfId="2"/>
    <cellStyle name="Normal 6" xfId="90"/>
    <cellStyle name="Normal 6 2" xfId="91"/>
    <cellStyle name="Normal 6 3" xfId="92"/>
    <cellStyle name="Normal 6 3 2" xfId="93"/>
    <cellStyle name="Normal 7" xfId="94"/>
    <cellStyle name="Normal 8" xfId="95"/>
    <cellStyle name="Normal 9" xfId="96"/>
    <cellStyle name="Normal_Ms_Nga2.4" xfId="1"/>
    <cellStyle name="Note 2" xfId="97"/>
    <cellStyle name="Note 2 2" xfId="98"/>
    <cellStyle name="Note 2 3" xfId="99"/>
    <cellStyle name="Note 3" xfId="100"/>
    <cellStyle name="Output 2" xfId="101"/>
    <cellStyle name="Output 2 2" xfId="102"/>
    <cellStyle name="Title 2" xfId="103"/>
    <cellStyle name="Total 2" xfId="104"/>
    <cellStyle name="Total 2 2" xfId="105"/>
    <cellStyle name="Warning Text 2" xfId="106"/>
    <cellStyle name="パーセント 2" xfId="107"/>
    <cellStyle name="桁区切り [0.00]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
  <sheetViews>
    <sheetView tabSelected="1" topLeftCell="A16" workbookViewId="0">
      <selection activeCell="AB23" sqref="AB23"/>
    </sheetView>
  </sheetViews>
  <sheetFormatPr defaultRowHeight="16.5"/>
  <cols>
    <col min="1" max="1" width="5.5703125" customWidth="1"/>
    <col min="2" max="2" width="11.42578125" customWidth="1"/>
    <col min="3" max="3" width="22.140625" style="6" customWidth="1"/>
    <col min="4" max="4" width="13.85546875" style="3" hidden="1" customWidth="1"/>
    <col min="5" max="5" width="12.5703125" style="3" customWidth="1"/>
    <col min="6" max="6" width="7" style="3" hidden="1" customWidth="1"/>
    <col min="7" max="7" width="11" style="3" hidden="1" customWidth="1"/>
    <col min="8" max="11" width="9.140625" hidden="1" customWidth="1"/>
    <col min="12" max="12" width="15.5703125" style="10" customWidth="1"/>
    <col min="13" max="13" width="8.7109375" hidden="1" customWidth="1"/>
    <col min="14" max="14" width="10" style="9" hidden="1" customWidth="1"/>
    <col min="15" max="16" width="11.42578125" style="5" hidden="1" customWidth="1"/>
    <col min="17" max="17" width="12.85546875" style="5" hidden="1" customWidth="1"/>
    <col min="18" max="18" width="17.7109375" style="5" hidden="1" customWidth="1"/>
    <col min="19" max="21" width="9.140625" hidden="1" customWidth="1"/>
    <col min="22" max="22" width="17.5703125" hidden="1" customWidth="1"/>
    <col min="23" max="23" width="12.42578125" customWidth="1"/>
    <col min="24" max="24" width="17.7109375" customWidth="1"/>
    <col min="25" max="25" width="27.7109375" customWidth="1"/>
    <col min="26" max="26" width="15.42578125" customWidth="1"/>
  </cols>
  <sheetData>
    <row r="1" spans="1:26" s="13" customFormat="1" ht="20.100000000000001" customHeight="1">
      <c r="A1" s="11" t="s">
        <v>100</v>
      </c>
      <c r="B1" s="11"/>
      <c r="C1" s="11"/>
      <c r="D1" s="11"/>
      <c r="E1" s="11"/>
      <c r="F1" s="11"/>
      <c r="G1" s="12" t="s">
        <v>101</v>
      </c>
      <c r="H1" s="12"/>
      <c r="I1" s="12"/>
      <c r="J1" s="12"/>
      <c r="K1" s="12"/>
      <c r="L1" s="12"/>
      <c r="M1" s="12"/>
      <c r="N1" s="12"/>
      <c r="O1" s="12"/>
      <c r="P1" s="12"/>
      <c r="Q1" s="12"/>
      <c r="R1" s="12"/>
      <c r="S1" s="12"/>
      <c r="T1" s="12"/>
      <c r="U1" s="12"/>
      <c r="V1" s="12"/>
      <c r="W1" s="12"/>
      <c r="X1" s="12"/>
      <c r="Y1" s="12"/>
    </row>
    <row r="2" spans="1:26" s="13" customFormat="1" ht="20.100000000000001" customHeight="1">
      <c r="A2" s="12" t="s">
        <v>102</v>
      </c>
      <c r="B2" s="12"/>
      <c r="C2" s="12"/>
      <c r="D2" s="12"/>
      <c r="E2" s="12"/>
      <c r="F2" s="12"/>
      <c r="G2" s="14" t="s">
        <v>103</v>
      </c>
      <c r="H2" s="14"/>
      <c r="I2" s="14"/>
      <c r="J2" s="14"/>
      <c r="K2" s="14"/>
      <c r="L2" s="14"/>
      <c r="M2" s="14"/>
      <c r="N2" s="14"/>
      <c r="O2" s="14"/>
      <c r="P2" s="14"/>
      <c r="Q2" s="14"/>
      <c r="R2" s="14"/>
      <c r="S2" s="14"/>
      <c r="T2" s="14"/>
      <c r="U2" s="14"/>
      <c r="V2" s="14"/>
      <c r="W2" s="14"/>
      <c r="X2" s="14"/>
      <c r="Y2" s="14"/>
    </row>
    <row r="3" spans="1:26" s="13" customFormat="1" ht="20.100000000000001" customHeight="1">
      <c r="A3" s="15" t="s">
        <v>104</v>
      </c>
      <c r="B3" s="15"/>
      <c r="C3" s="15"/>
      <c r="D3" s="15"/>
      <c r="E3" s="15"/>
      <c r="F3" s="15"/>
      <c r="G3" s="16"/>
      <c r="H3" s="16"/>
      <c r="I3" s="16"/>
      <c r="J3" s="16"/>
      <c r="K3" s="16"/>
      <c r="L3" s="39"/>
      <c r="M3" s="17"/>
      <c r="N3" s="17"/>
    </row>
    <row r="4" spans="1:26" s="19" customFormat="1" ht="56.25" customHeight="1">
      <c r="A4" s="18" t="s">
        <v>105</v>
      </c>
      <c r="B4" s="18"/>
      <c r="C4" s="18"/>
      <c r="D4" s="18"/>
      <c r="E4" s="18"/>
      <c r="F4" s="18"/>
      <c r="G4" s="18"/>
      <c r="H4" s="18"/>
      <c r="I4" s="18"/>
      <c r="J4" s="18"/>
      <c r="K4" s="18"/>
      <c r="L4" s="18"/>
      <c r="M4" s="18"/>
      <c r="N4" s="18"/>
      <c r="O4" s="18"/>
      <c r="P4" s="18"/>
      <c r="Q4" s="18"/>
      <c r="R4" s="18"/>
      <c r="S4" s="18"/>
      <c r="T4" s="18"/>
      <c r="U4" s="18"/>
      <c r="V4" s="18"/>
      <c r="W4" s="18"/>
      <c r="X4" s="18"/>
      <c r="Y4" s="18"/>
    </row>
    <row r="5" spans="1:26" s="13" customFormat="1" ht="53.25" customHeight="1">
      <c r="A5" s="20" t="s">
        <v>106</v>
      </c>
      <c r="B5" s="20"/>
      <c r="C5" s="20"/>
      <c r="D5" s="20"/>
      <c r="E5" s="20"/>
      <c r="F5" s="20"/>
      <c r="G5" s="20"/>
      <c r="H5" s="20"/>
      <c r="I5" s="20"/>
      <c r="J5" s="20"/>
      <c r="K5" s="20"/>
      <c r="L5" s="20"/>
      <c r="M5" s="20"/>
      <c r="N5" s="20"/>
      <c r="O5" s="20"/>
      <c r="P5" s="20"/>
      <c r="Q5" s="20"/>
      <c r="R5" s="20"/>
      <c r="S5" s="20"/>
      <c r="T5" s="20"/>
      <c r="U5" s="20"/>
      <c r="V5" s="20"/>
      <c r="W5" s="20"/>
      <c r="X5" s="20"/>
      <c r="Y5" s="20"/>
      <c r="Z5" s="20"/>
    </row>
    <row r="6" spans="1:26">
      <c r="A6" s="8"/>
      <c r="B6" s="8"/>
      <c r="C6" s="8"/>
      <c r="D6" s="8"/>
      <c r="E6" s="8"/>
      <c r="F6" s="8"/>
      <c r="G6" s="8"/>
      <c r="H6" s="8"/>
      <c r="I6" s="8"/>
      <c r="J6" s="8"/>
      <c r="K6" s="8"/>
      <c r="L6" s="8"/>
      <c r="M6" s="8"/>
      <c r="N6" s="8"/>
      <c r="O6" s="8"/>
      <c r="P6" s="7"/>
      <c r="Q6" s="4"/>
      <c r="R6" s="4"/>
      <c r="S6" s="1"/>
      <c r="T6" s="1"/>
      <c r="U6" s="1"/>
      <c r="V6" s="2"/>
      <c r="W6" s="2"/>
      <c r="X6" s="2"/>
      <c r="Y6" s="61" t="s">
        <v>116</v>
      </c>
    </row>
    <row r="7" spans="1:26" s="25" customFormat="1" ht="78.75">
      <c r="A7" s="21" t="s">
        <v>0</v>
      </c>
      <c r="B7" s="21" t="s">
        <v>93</v>
      </c>
      <c r="C7" s="21" t="s">
        <v>1</v>
      </c>
      <c r="D7" s="21"/>
      <c r="E7" s="21" t="s">
        <v>98</v>
      </c>
      <c r="F7" s="21" t="s">
        <v>2</v>
      </c>
      <c r="G7" s="21"/>
      <c r="H7" s="21" t="s">
        <v>3</v>
      </c>
      <c r="I7" s="21" t="s">
        <v>4</v>
      </c>
      <c r="J7" s="21"/>
      <c r="K7" s="21"/>
      <c r="L7" s="21" t="s">
        <v>99</v>
      </c>
      <c r="M7" s="22" t="s">
        <v>5</v>
      </c>
      <c r="N7" s="23" t="s">
        <v>6</v>
      </c>
      <c r="O7" s="24" t="s">
        <v>7</v>
      </c>
      <c r="P7" s="24" t="s">
        <v>91</v>
      </c>
      <c r="Q7" s="24" t="s">
        <v>8</v>
      </c>
      <c r="R7" s="24" t="s">
        <v>9</v>
      </c>
      <c r="S7" s="21" t="s">
        <v>82</v>
      </c>
      <c r="T7" s="21" t="s">
        <v>10</v>
      </c>
      <c r="U7" s="21" t="s">
        <v>11</v>
      </c>
      <c r="V7" s="21" t="s">
        <v>12</v>
      </c>
      <c r="W7" s="21" t="s">
        <v>96</v>
      </c>
      <c r="X7" s="21" t="s">
        <v>97</v>
      </c>
      <c r="Y7" s="21" t="s">
        <v>107</v>
      </c>
      <c r="Z7" s="21" t="s">
        <v>90</v>
      </c>
    </row>
    <row r="8" spans="1:26" s="38" customFormat="1" ht="24.75" customHeight="1">
      <c r="A8" s="26">
        <v>1</v>
      </c>
      <c r="B8" s="26" t="str">
        <f>LEFT(R8,8)</f>
        <v>18003362</v>
      </c>
      <c r="C8" s="27" t="s">
        <v>62</v>
      </c>
      <c r="D8" s="26">
        <v>6822560148</v>
      </c>
      <c r="E8" s="28">
        <v>36584</v>
      </c>
      <c r="F8" s="26" t="s">
        <v>69</v>
      </c>
      <c r="G8" s="26"/>
      <c r="H8" s="29"/>
      <c r="I8" s="30"/>
      <c r="J8" s="30"/>
      <c r="K8" s="27"/>
      <c r="L8" s="26" t="str">
        <f>MID(R8,10,700)</f>
        <v>18C1-CNM1</v>
      </c>
      <c r="M8" s="31">
        <f>12-VALUE(MID(N8,4,2))</f>
        <v>6</v>
      </c>
      <c r="N8" s="32" t="s">
        <v>89</v>
      </c>
      <c r="O8" s="33" t="s">
        <v>70</v>
      </c>
      <c r="P8" s="32" t="s">
        <v>92</v>
      </c>
      <c r="Q8" s="34"/>
      <c r="R8" s="35" t="s">
        <v>83</v>
      </c>
      <c r="S8" s="35"/>
      <c r="T8" s="35"/>
      <c r="U8" s="35"/>
      <c r="V8" s="26" t="s">
        <v>76</v>
      </c>
      <c r="W8" s="36">
        <v>525420</v>
      </c>
      <c r="X8" s="40">
        <f>W8/2</f>
        <v>262710</v>
      </c>
      <c r="Y8" s="37"/>
      <c r="Z8" s="55"/>
    </row>
    <row r="9" spans="1:26" s="38" customFormat="1" ht="24.75" customHeight="1">
      <c r="A9" s="26">
        <v>2</v>
      </c>
      <c r="B9" s="26" t="str">
        <f>LEFT(R9,8)</f>
        <v>18005498</v>
      </c>
      <c r="C9" s="27" t="s">
        <v>13</v>
      </c>
      <c r="D9" s="26">
        <v>3720533811</v>
      </c>
      <c r="E9" s="28">
        <v>36682</v>
      </c>
      <c r="F9" s="26" t="s">
        <v>14</v>
      </c>
      <c r="G9" s="26"/>
      <c r="H9" s="29"/>
      <c r="I9" s="30"/>
      <c r="J9" s="30"/>
      <c r="K9" s="27"/>
      <c r="L9" s="26" t="str">
        <f>MID(R9,10,700)</f>
        <v>18C1-CNÔ17</v>
      </c>
      <c r="M9" s="31">
        <f>12-VALUE(MID(N9,4,2))</f>
        <v>6</v>
      </c>
      <c r="N9" s="32" t="s">
        <v>89</v>
      </c>
      <c r="O9" s="33" t="s">
        <v>15</v>
      </c>
      <c r="P9" s="32" t="s">
        <v>92</v>
      </c>
      <c r="Q9" s="34"/>
      <c r="R9" s="35" t="s">
        <v>38</v>
      </c>
      <c r="S9" s="35"/>
      <c r="T9" s="35"/>
      <c r="U9" s="35"/>
      <c r="V9" s="26" t="s">
        <v>50</v>
      </c>
      <c r="W9" s="36">
        <v>525420</v>
      </c>
      <c r="X9" s="40">
        <f>W9/2</f>
        <v>262710</v>
      </c>
      <c r="Y9" s="37"/>
      <c r="Z9" s="55"/>
    </row>
    <row r="10" spans="1:26" s="38" customFormat="1" ht="24.75" customHeight="1">
      <c r="A10" s="26">
        <v>3</v>
      </c>
      <c r="B10" s="26" t="str">
        <f>LEFT(R10,8)</f>
        <v>18004135</v>
      </c>
      <c r="C10" s="27" t="s">
        <v>20</v>
      </c>
      <c r="D10" s="26">
        <v>5220282276</v>
      </c>
      <c r="E10" s="28">
        <v>36679</v>
      </c>
      <c r="F10" s="26" t="s">
        <v>14</v>
      </c>
      <c r="G10" s="26"/>
      <c r="H10" s="29"/>
      <c r="I10" s="30"/>
      <c r="J10" s="30"/>
      <c r="K10" s="27"/>
      <c r="L10" s="26" t="str">
        <f>MID(R10,10,700)</f>
        <v>18C1-CNÔ19</v>
      </c>
      <c r="M10" s="31">
        <f>12-VALUE(MID(N10,4,2))</f>
        <v>6</v>
      </c>
      <c r="N10" s="32" t="s">
        <v>89</v>
      </c>
      <c r="O10" s="33" t="s">
        <v>21</v>
      </c>
      <c r="P10" s="32" t="s">
        <v>92</v>
      </c>
      <c r="Q10" s="34"/>
      <c r="R10" s="35" t="s">
        <v>41</v>
      </c>
      <c r="S10" s="35"/>
      <c r="T10" s="35"/>
      <c r="U10" s="35"/>
      <c r="V10" s="26" t="s">
        <v>53</v>
      </c>
      <c r="W10" s="36">
        <v>525420</v>
      </c>
      <c r="X10" s="40">
        <f>W10/2</f>
        <v>262710</v>
      </c>
      <c r="Y10" s="37"/>
      <c r="Z10" s="55"/>
    </row>
    <row r="11" spans="1:26" s="38" customFormat="1" ht="24.75" customHeight="1">
      <c r="A11" s="26">
        <v>4</v>
      </c>
      <c r="B11" s="26" t="str">
        <f>LEFT(R11,8)</f>
        <v>18001457</v>
      </c>
      <c r="C11" s="27" t="s">
        <v>22</v>
      </c>
      <c r="D11" s="26">
        <v>5620445271</v>
      </c>
      <c r="E11" s="28">
        <v>36813</v>
      </c>
      <c r="F11" s="26" t="s">
        <v>14</v>
      </c>
      <c r="G11" s="26"/>
      <c r="H11" s="29"/>
      <c r="I11" s="30"/>
      <c r="J11" s="30"/>
      <c r="K11" s="27"/>
      <c r="L11" s="26" t="str">
        <f>MID(R11,10,700)</f>
        <v>18C1-CNÔ2</v>
      </c>
      <c r="M11" s="31">
        <f>12-VALUE(MID(N11,4,2))</f>
        <v>6</v>
      </c>
      <c r="N11" s="32" t="s">
        <v>89</v>
      </c>
      <c r="O11" s="33" t="s">
        <v>23</v>
      </c>
      <c r="P11" s="32" t="s">
        <v>92</v>
      </c>
      <c r="Q11" s="34"/>
      <c r="R11" s="35" t="s">
        <v>42</v>
      </c>
      <c r="S11" s="35"/>
      <c r="T11" s="35"/>
      <c r="U11" s="35"/>
      <c r="V11" s="26" t="s">
        <v>54</v>
      </c>
      <c r="W11" s="36">
        <v>525420</v>
      </c>
      <c r="X11" s="40">
        <f>W11/2</f>
        <v>262710</v>
      </c>
      <c r="Y11" s="37"/>
      <c r="Z11" s="55"/>
    </row>
    <row r="12" spans="1:26" s="38" customFormat="1" ht="24.75" customHeight="1">
      <c r="A12" s="26">
        <v>5</v>
      </c>
      <c r="B12" s="26" t="str">
        <f>LEFT(R12,8)</f>
        <v>18001269</v>
      </c>
      <c r="C12" s="27" t="s">
        <v>66</v>
      </c>
      <c r="D12" s="26">
        <v>8922881044</v>
      </c>
      <c r="E12" s="28">
        <v>36787</v>
      </c>
      <c r="F12" s="26" t="s">
        <v>14</v>
      </c>
      <c r="G12" s="26"/>
      <c r="H12" s="29"/>
      <c r="I12" s="30"/>
      <c r="J12" s="30"/>
      <c r="K12" s="27"/>
      <c r="L12" s="26" t="s">
        <v>108</v>
      </c>
      <c r="M12" s="31">
        <f>12-VALUE(MID(N12,4,2))</f>
        <v>6</v>
      </c>
      <c r="N12" s="32" t="s">
        <v>89</v>
      </c>
      <c r="O12" s="33" t="s">
        <v>74</v>
      </c>
      <c r="P12" s="32" t="s">
        <v>92</v>
      </c>
      <c r="Q12" s="34"/>
      <c r="R12" s="35" t="s">
        <v>87</v>
      </c>
      <c r="S12" s="35"/>
      <c r="T12" s="35"/>
      <c r="U12" s="35"/>
      <c r="V12" s="26" t="s">
        <v>80</v>
      </c>
      <c r="W12" s="36">
        <v>525420</v>
      </c>
      <c r="X12" s="40">
        <f>W12/2</f>
        <v>262710</v>
      </c>
      <c r="Y12" s="37"/>
      <c r="Z12" s="55"/>
    </row>
    <row r="13" spans="1:26" s="38" customFormat="1" ht="24.75" customHeight="1">
      <c r="A13" s="26">
        <v>6</v>
      </c>
      <c r="B13" s="26" t="str">
        <f>LEFT(R13,8)</f>
        <v>18001940</v>
      </c>
      <c r="C13" s="27" t="s">
        <v>18</v>
      </c>
      <c r="D13" s="26">
        <v>5120230212</v>
      </c>
      <c r="E13" s="28">
        <v>36621</v>
      </c>
      <c r="F13" s="26" t="s">
        <v>14</v>
      </c>
      <c r="G13" s="26"/>
      <c r="H13" s="29"/>
      <c r="I13" s="30"/>
      <c r="J13" s="30"/>
      <c r="K13" s="27"/>
      <c r="L13" s="26" t="str">
        <f>MID(R13,10,700)</f>
        <v>18C1-CNÔ7</v>
      </c>
      <c r="M13" s="31">
        <f>12-VALUE(MID(N13,4,2))</f>
        <v>6</v>
      </c>
      <c r="N13" s="32" t="s">
        <v>89</v>
      </c>
      <c r="O13" s="33" t="s">
        <v>19</v>
      </c>
      <c r="P13" s="32" t="s">
        <v>92</v>
      </c>
      <c r="Q13" s="34"/>
      <c r="R13" s="35" t="s">
        <v>40</v>
      </c>
      <c r="S13" s="35"/>
      <c r="T13" s="35"/>
      <c r="U13" s="35"/>
      <c r="V13" s="26" t="s">
        <v>52</v>
      </c>
      <c r="W13" s="36">
        <v>525420</v>
      </c>
      <c r="X13" s="40">
        <f>W13/2</f>
        <v>262710</v>
      </c>
      <c r="Y13" s="37"/>
      <c r="Z13" s="55"/>
    </row>
    <row r="14" spans="1:26" s="38" customFormat="1" ht="24.75" customHeight="1">
      <c r="A14" s="26">
        <v>7</v>
      </c>
      <c r="B14" s="26" t="str">
        <f>LEFT(R14,8)</f>
        <v>18002876</v>
      </c>
      <c r="C14" s="27" t="s">
        <v>28</v>
      </c>
      <c r="D14" s="26">
        <v>7935211779</v>
      </c>
      <c r="E14" s="28">
        <v>36244</v>
      </c>
      <c r="F14" s="26" t="s">
        <v>14</v>
      </c>
      <c r="G14" s="26"/>
      <c r="H14" s="29"/>
      <c r="I14" s="30"/>
      <c r="J14" s="30"/>
      <c r="K14" s="27"/>
      <c r="L14" s="26" t="str">
        <f>MID(R14,10,700)</f>
        <v>18C1-ĐCN2</v>
      </c>
      <c r="M14" s="31">
        <f>12-VALUE(MID(N14,4,2))</f>
        <v>6</v>
      </c>
      <c r="N14" s="32" t="s">
        <v>89</v>
      </c>
      <c r="O14" s="33" t="s">
        <v>29</v>
      </c>
      <c r="P14" s="32" t="s">
        <v>92</v>
      </c>
      <c r="Q14" s="34"/>
      <c r="R14" s="35" t="s">
        <v>45</v>
      </c>
      <c r="S14" s="35"/>
      <c r="T14" s="35"/>
      <c r="U14" s="35"/>
      <c r="V14" s="26" t="s">
        <v>56</v>
      </c>
      <c r="W14" s="36">
        <v>525420</v>
      </c>
      <c r="X14" s="40">
        <f>W14/2</f>
        <v>262710</v>
      </c>
      <c r="Y14" s="37"/>
      <c r="Z14" s="55"/>
    </row>
    <row r="15" spans="1:26" s="38" customFormat="1" ht="24.75" customHeight="1">
      <c r="A15" s="26">
        <v>8</v>
      </c>
      <c r="B15" s="26" t="s">
        <v>95</v>
      </c>
      <c r="C15" s="27" t="s">
        <v>67</v>
      </c>
      <c r="D15" s="26">
        <v>129474212</v>
      </c>
      <c r="E15" s="28">
        <v>36389</v>
      </c>
      <c r="F15" s="26" t="s">
        <v>14</v>
      </c>
      <c r="G15" s="26"/>
      <c r="H15" s="29"/>
      <c r="I15" s="30"/>
      <c r="J15" s="30"/>
      <c r="K15" s="27"/>
      <c r="L15" s="26" t="s">
        <v>94</v>
      </c>
      <c r="M15" s="31">
        <f>12-VALUE(MID(N15,4,2))</f>
        <v>6</v>
      </c>
      <c r="N15" s="32" t="s">
        <v>89</v>
      </c>
      <c r="O15" s="33" t="s">
        <v>75</v>
      </c>
      <c r="P15" s="32" t="s">
        <v>92</v>
      </c>
      <c r="Q15" s="34"/>
      <c r="R15" s="35" t="s">
        <v>88</v>
      </c>
      <c r="S15" s="35"/>
      <c r="T15" s="35"/>
      <c r="U15" s="35"/>
      <c r="V15" s="26" t="s">
        <v>81</v>
      </c>
      <c r="W15" s="36">
        <v>525420</v>
      </c>
      <c r="X15" s="40">
        <f>W15/2</f>
        <v>262710</v>
      </c>
      <c r="Y15" s="37"/>
      <c r="Z15" s="55"/>
    </row>
    <row r="16" spans="1:26" s="38" customFormat="1" ht="24.75" customHeight="1">
      <c r="A16" s="26">
        <v>9</v>
      </c>
      <c r="B16" s="26" t="str">
        <f>LEFT(R16,8)</f>
        <v>18004941</v>
      </c>
      <c r="C16" s="27" t="s">
        <v>24</v>
      </c>
      <c r="D16" s="26">
        <v>7221545254</v>
      </c>
      <c r="E16" s="28">
        <v>36877</v>
      </c>
      <c r="F16" s="26" t="s">
        <v>14</v>
      </c>
      <c r="G16" s="26"/>
      <c r="H16" s="29"/>
      <c r="I16" s="30"/>
      <c r="J16" s="30"/>
      <c r="K16" s="27"/>
      <c r="L16" s="26" t="str">
        <f>MID(R16,10,700)</f>
        <v>18C1-KTD1</v>
      </c>
      <c r="M16" s="31">
        <f>12-VALUE(MID(N16,4,2))</f>
        <v>6</v>
      </c>
      <c r="N16" s="32" t="s">
        <v>89</v>
      </c>
      <c r="O16" s="33" t="s">
        <v>25</v>
      </c>
      <c r="P16" s="32" t="s">
        <v>92</v>
      </c>
      <c r="Q16" s="34"/>
      <c r="R16" s="35" t="s">
        <v>43</v>
      </c>
      <c r="S16" s="35"/>
      <c r="T16" s="35"/>
      <c r="U16" s="35"/>
      <c r="V16" s="26" t="s">
        <v>61</v>
      </c>
      <c r="W16" s="36">
        <v>525420</v>
      </c>
      <c r="X16" s="40">
        <f>W16/2</f>
        <v>262710</v>
      </c>
      <c r="Y16" s="37"/>
      <c r="Z16" s="55"/>
    </row>
    <row r="17" spans="1:26" s="38" customFormat="1" ht="24.75" customHeight="1">
      <c r="A17" s="26">
        <v>10</v>
      </c>
      <c r="B17" s="26" t="str">
        <f>LEFT(R17,8)</f>
        <v>18005019</v>
      </c>
      <c r="C17" s="27" t="s">
        <v>63</v>
      </c>
      <c r="D17" s="26">
        <v>7937010081</v>
      </c>
      <c r="E17" s="28" t="s">
        <v>68</v>
      </c>
      <c r="F17" s="26" t="s">
        <v>14</v>
      </c>
      <c r="G17" s="26"/>
      <c r="H17" s="29"/>
      <c r="I17" s="30"/>
      <c r="J17" s="30"/>
      <c r="K17" s="27"/>
      <c r="L17" s="26" t="str">
        <f>MID(R17,10,700)</f>
        <v>18C1-KXD1</v>
      </c>
      <c r="M17" s="31">
        <f>12-VALUE(MID(N17,4,2))</f>
        <v>6</v>
      </c>
      <c r="N17" s="32" t="s">
        <v>89</v>
      </c>
      <c r="O17" s="33" t="s">
        <v>71</v>
      </c>
      <c r="P17" s="32" t="s">
        <v>92</v>
      </c>
      <c r="Q17" s="34"/>
      <c r="R17" s="35" t="s">
        <v>84</v>
      </c>
      <c r="S17" s="35"/>
      <c r="T17" s="35"/>
      <c r="U17" s="35"/>
      <c r="V17" s="26" t="s">
        <v>77</v>
      </c>
      <c r="W17" s="36">
        <v>525420</v>
      </c>
      <c r="X17" s="40">
        <f>W17/2</f>
        <v>262710</v>
      </c>
      <c r="Y17" s="37"/>
      <c r="Z17" s="55"/>
    </row>
    <row r="18" spans="1:26" s="38" customFormat="1" ht="24.75" customHeight="1">
      <c r="A18" s="26">
        <v>11</v>
      </c>
      <c r="B18" s="26" t="str">
        <f>LEFT(R18,8)</f>
        <v>18005438</v>
      </c>
      <c r="C18" s="27" t="s">
        <v>16</v>
      </c>
      <c r="D18" s="26">
        <v>4815005453</v>
      </c>
      <c r="E18" s="28">
        <v>34750</v>
      </c>
      <c r="F18" s="26" t="s">
        <v>14</v>
      </c>
      <c r="G18" s="26"/>
      <c r="H18" s="29"/>
      <c r="I18" s="30"/>
      <c r="J18" s="30"/>
      <c r="K18" s="27"/>
      <c r="L18" s="26" t="str">
        <f>MID(R18,10,700)</f>
        <v>18C2-ĐĐT1</v>
      </c>
      <c r="M18" s="31">
        <f>12-VALUE(MID(N18,4,2))</f>
        <v>6</v>
      </c>
      <c r="N18" s="32" t="s">
        <v>89</v>
      </c>
      <c r="O18" s="33" t="s">
        <v>17</v>
      </c>
      <c r="P18" s="32" t="s">
        <v>92</v>
      </c>
      <c r="Q18" s="34"/>
      <c r="R18" s="35" t="s">
        <v>39</v>
      </c>
      <c r="S18" s="35"/>
      <c r="T18" s="35"/>
      <c r="U18" s="35"/>
      <c r="V18" s="26" t="s">
        <v>51</v>
      </c>
      <c r="W18" s="36">
        <v>525420</v>
      </c>
      <c r="X18" s="40">
        <f>W18/2</f>
        <v>262710</v>
      </c>
      <c r="Y18" s="37"/>
      <c r="Z18" s="55"/>
    </row>
    <row r="19" spans="1:26" s="38" customFormat="1" ht="24.75" customHeight="1">
      <c r="A19" s="26">
        <v>12</v>
      </c>
      <c r="B19" s="26" t="str">
        <f>LEFT(R19,8)</f>
        <v>18001130</v>
      </c>
      <c r="C19" s="27" t="s">
        <v>65</v>
      </c>
      <c r="D19" s="26">
        <v>7936827115</v>
      </c>
      <c r="E19" s="28">
        <v>37951</v>
      </c>
      <c r="F19" s="26" t="s">
        <v>14</v>
      </c>
      <c r="G19" s="26"/>
      <c r="H19" s="29"/>
      <c r="I19" s="30"/>
      <c r="J19" s="30"/>
      <c r="K19" s="27"/>
      <c r="L19" s="26" t="str">
        <f>MID(R19,10,700)</f>
        <v>18T4-CĐT1</v>
      </c>
      <c r="M19" s="31">
        <f>12-VALUE(MID(N19,4,2))</f>
        <v>6</v>
      </c>
      <c r="N19" s="32" t="s">
        <v>89</v>
      </c>
      <c r="O19" s="33" t="s">
        <v>73</v>
      </c>
      <c r="P19" s="32" t="s">
        <v>92</v>
      </c>
      <c r="Q19" s="34"/>
      <c r="R19" s="35" t="s">
        <v>86</v>
      </c>
      <c r="S19" s="35"/>
      <c r="T19" s="35"/>
      <c r="U19" s="35"/>
      <c r="V19" s="26" t="s">
        <v>79</v>
      </c>
      <c r="W19" s="36">
        <v>525420</v>
      </c>
      <c r="X19" s="40">
        <f>W19/2</f>
        <v>262710</v>
      </c>
      <c r="Y19" s="37"/>
      <c r="Z19" s="55"/>
    </row>
    <row r="20" spans="1:26" s="38" customFormat="1" ht="24.75" customHeight="1">
      <c r="A20" s="26">
        <v>13</v>
      </c>
      <c r="B20" s="26" t="str">
        <f>LEFT(R20,8)</f>
        <v>18000388</v>
      </c>
      <c r="C20" s="27" t="s">
        <v>64</v>
      </c>
      <c r="D20" s="26">
        <v>7936834055</v>
      </c>
      <c r="E20" s="28">
        <v>37717</v>
      </c>
      <c r="F20" s="26" t="s">
        <v>14</v>
      </c>
      <c r="G20" s="26"/>
      <c r="H20" s="29"/>
      <c r="I20" s="30"/>
      <c r="J20" s="30"/>
      <c r="K20" s="27"/>
      <c r="L20" s="26" t="str">
        <f>MID(R20,10,700)</f>
        <v>18T4-CMT2</v>
      </c>
      <c r="M20" s="31">
        <f>12-VALUE(MID(N20,4,2))</f>
        <v>6</v>
      </c>
      <c r="N20" s="32" t="s">
        <v>89</v>
      </c>
      <c r="O20" s="33" t="s">
        <v>72</v>
      </c>
      <c r="P20" s="32" t="s">
        <v>92</v>
      </c>
      <c r="Q20" s="34"/>
      <c r="R20" s="35" t="s">
        <v>85</v>
      </c>
      <c r="S20" s="35"/>
      <c r="T20" s="35"/>
      <c r="U20" s="35"/>
      <c r="V20" s="26" t="s">
        <v>78</v>
      </c>
      <c r="W20" s="36">
        <v>525420</v>
      </c>
      <c r="X20" s="40">
        <f>W20/2</f>
        <v>262710</v>
      </c>
      <c r="Y20" s="37"/>
      <c r="Z20" s="55"/>
    </row>
    <row r="21" spans="1:26" s="38" customFormat="1" ht="24.75" customHeight="1">
      <c r="A21" s="26">
        <v>14</v>
      </c>
      <c r="B21" s="26" t="str">
        <f>LEFT(R21,8)</f>
        <v>18002092</v>
      </c>
      <c r="C21" s="27" t="s">
        <v>32</v>
      </c>
      <c r="D21" s="26">
        <v>7936834293</v>
      </c>
      <c r="E21" s="28">
        <v>37831</v>
      </c>
      <c r="F21" s="26" t="s">
        <v>14</v>
      </c>
      <c r="G21" s="26"/>
      <c r="H21" s="29"/>
      <c r="I21" s="30"/>
      <c r="J21" s="30"/>
      <c r="K21" s="27"/>
      <c r="L21" s="26" t="str">
        <f>MID(R21,10,700)</f>
        <v>18T4-CNÔ6</v>
      </c>
      <c r="M21" s="31">
        <f>12-VALUE(MID(N21,4,2))</f>
        <v>6</v>
      </c>
      <c r="N21" s="32" t="s">
        <v>89</v>
      </c>
      <c r="O21" s="33" t="s">
        <v>33</v>
      </c>
      <c r="P21" s="32" t="s">
        <v>92</v>
      </c>
      <c r="Q21" s="34"/>
      <c r="R21" s="35" t="s">
        <v>47</v>
      </c>
      <c r="S21" s="35"/>
      <c r="T21" s="35"/>
      <c r="U21" s="35"/>
      <c r="V21" s="26" t="s">
        <v>58</v>
      </c>
      <c r="W21" s="36">
        <v>525420</v>
      </c>
      <c r="X21" s="40">
        <f>W21/2</f>
        <v>262710</v>
      </c>
      <c r="Y21" s="37"/>
      <c r="Z21" s="55"/>
    </row>
    <row r="22" spans="1:26" s="38" customFormat="1" ht="24.75" customHeight="1">
      <c r="A22" s="26">
        <v>15</v>
      </c>
      <c r="B22" s="26" t="str">
        <f>LEFT(R22,8)</f>
        <v>18000931</v>
      </c>
      <c r="C22" s="27" t="s">
        <v>30</v>
      </c>
      <c r="D22" s="26">
        <v>7935634246</v>
      </c>
      <c r="E22" s="28">
        <v>37494</v>
      </c>
      <c r="F22" s="26" t="s">
        <v>14</v>
      </c>
      <c r="G22" s="26"/>
      <c r="H22" s="29"/>
      <c r="I22" s="30"/>
      <c r="J22" s="30"/>
      <c r="K22" s="27"/>
      <c r="L22" s="26" t="str">
        <f>MID(R22,10,700)</f>
        <v>18T4-KTD1</v>
      </c>
      <c r="M22" s="31">
        <f>12-VALUE(MID(N22,4,2))</f>
        <v>6</v>
      </c>
      <c r="N22" s="32" t="s">
        <v>89</v>
      </c>
      <c r="O22" s="33" t="s">
        <v>31</v>
      </c>
      <c r="P22" s="32" t="s">
        <v>92</v>
      </c>
      <c r="Q22" s="34"/>
      <c r="R22" s="35" t="s">
        <v>46</v>
      </c>
      <c r="S22" s="35"/>
      <c r="T22" s="35"/>
      <c r="U22" s="35"/>
      <c r="V22" s="26" t="s">
        <v>57</v>
      </c>
      <c r="W22" s="36">
        <v>525420</v>
      </c>
      <c r="X22" s="40">
        <f>W22/2</f>
        <v>262710</v>
      </c>
      <c r="Y22" s="37"/>
      <c r="Z22" s="55"/>
    </row>
    <row r="23" spans="1:26" s="38" customFormat="1" ht="24.75" customHeight="1">
      <c r="A23" s="26">
        <v>16</v>
      </c>
      <c r="B23" s="26" t="str">
        <f>LEFT(R23,8)</f>
        <v>18004151</v>
      </c>
      <c r="C23" s="27" t="s">
        <v>26</v>
      </c>
      <c r="D23" s="26">
        <v>7930279434</v>
      </c>
      <c r="E23" s="28">
        <v>37937</v>
      </c>
      <c r="F23" s="26" t="s">
        <v>14</v>
      </c>
      <c r="G23" s="26"/>
      <c r="H23" s="29"/>
      <c r="I23" s="30"/>
      <c r="J23" s="30"/>
      <c r="K23" s="27"/>
      <c r="L23" s="26" t="str">
        <f>MID(R23,10,700)</f>
        <v>18T4-NNA3</v>
      </c>
      <c r="M23" s="31">
        <f>12-VALUE(MID(N23,4,2))</f>
        <v>6</v>
      </c>
      <c r="N23" s="32" t="s">
        <v>89</v>
      </c>
      <c r="O23" s="33" t="s">
        <v>27</v>
      </c>
      <c r="P23" s="32" t="s">
        <v>92</v>
      </c>
      <c r="Q23" s="34"/>
      <c r="R23" s="35" t="s">
        <v>44</v>
      </c>
      <c r="S23" s="35"/>
      <c r="T23" s="35"/>
      <c r="U23" s="35"/>
      <c r="V23" s="26" t="s">
        <v>55</v>
      </c>
      <c r="W23" s="36">
        <v>525420</v>
      </c>
      <c r="X23" s="40">
        <f>W23/2</f>
        <v>262710</v>
      </c>
      <c r="Y23" s="37"/>
      <c r="Z23" s="55"/>
    </row>
    <row r="24" spans="1:26" s="38" customFormat="1" ht="24.75" customHeight="1">
      <c r="A24" s="26">
        <v>17</v>
      </c>
      <c r="B24" s="26" t="str">
        <f>LEFT(R24,8)</f>
        <v>18000649</v>
      </c>
      <c r="C24" s="27" t="s">
        <v>34</v>
      </c>
      <c r="D24" s="26">
        <v>7937060604</v>
      </c>
      <c r="E24" s="28">
        <v>37808</v>
      </c>
      <c r="F24" s="26" t="s">
        <v>14</v>
      </c>
      <c r="G24" s="26"/>
      <c r="H24" s="29"/>
      <c r="I24" s="30"/>
      <c r="J24" s="30"/>
      <c r="K24" s="27"/>
      <c r="L24" s="26" t="str">
        <f>MID(R24,10,700)</f>
        <v>18T4-TCD1</v>
      </c>
      <c r="M24" s="31">
        <f>12-VALUE(MID(N24,4,2))</f>
        <v>6</v>
      </c>
      <c r="N24" s="32" t="s">
        <v>89</v>
      </c>
      <c r="O24" s="33" t="s">
        <v>35</v>
      </c>
      <c r="P24" s="32" t="s">
        <v>92</v>
      </c>
      <c r="Q24" s="34"/>
      <c r="R24" s="35" t="s">
        <v>48</v>
      </c>
      <c r="S24" s="35"/>
      <c r="T24" s="35"/>
      <c r="U24" s="35"/>
      <c r="V24" s="26" t="s">
        <v>59</v>
      </c>
      <c r="W24" s="36">
        <v>525420</v>
      </c>
      <c r="X24" s="40">
        <f>W24/2</f>
        <v>262710</v>
      </c>
      <c r="Y24" s="37"/>
      <c r="Z24" s="55"/>
    </row>
    <row r="25" spans="1:26" s="38" customFormat="1" ht="24.75" customHeight="1">
      <c r="A25" s="26">
        <v>18</v>
      </c>
      <c r="B25" s="26" t="str">
        <f>LEFT(R25,8)</f>
        <v>18001958</v>
      </c>
      <c r="C25" s="27" t="s">
        <v>36</v>
      </c>
      <c r="D25" s="26">
        <v>7937862689</v>
      </c>
      <c r="E25" s="28">
        <v>37805</v>
      </c>
      <c r="F25" s="26" t="s">
        <v>14</v>
      </c>
      <c r="G25" s="26"/>
      <c r="H25" s="29"/>
      <c r="I25" s="30"/>
      <c r="J25" s="30"/>
      <c r="K25" s="27"/>
      <c r="L25" s="26" t="str">
        <f>MID(R25,10,700)</f>
        <v>18T4-TKĐ2</v>
      </c>
      <c r="M25" s="31">
        <f>12-VALUE(MID(N25,4,2))</f>
        <v>6</v>
      </c>
      <c r="N25" s="32" t="s">
        <v>89</v>
      </c>
      <c r="O25" s="33" t="s">
        <v>37</v>
      </c>
      <c r="P25" s="32" t="s">
        <v>92</v>
      </c>
      <c r="Q25" s="34"/>
      <c r="R25" s="35" t="s">
        <v>49</v>
      </c>
      <c r="S25" s="35"/>
      <c r="T25" s="35"/>
      <c r="U25" s="35"/>
      <c r="V25" s="26" t="s">
        <v>60</v>
      </c>
      <c r="W25" s="36">
        <v>525420</v>
      </c>
      <c r="X25" s="40">
        <f>W25/2</f>
        <v>262710</v>
      </c>
      <c r="Y25" s="37"/>
      <c r="Z25" s="55"/>
    </row>
    <row r="26" spans="1:26" s="38" customFormat="1" ht="24.75" customHeight="1">
      <c r="A26" s="41" t="s">
        <v>109</v>
      </c>
      <c r="B26" s="42"/>
      <c r="C26" s="42"/>
      <c r="D26" s="42"/>
      <c r="E26" s="42"/>
      <c r="F26" s="42"/>
      <c r="G26" s="42"/>
      <c r="H26" s="42"/>
      <c r="I26" s="42"/>
      <c r="J26" s="42"/>
      <c r="K26" s="42"/>
      <c r="L26" s="42"/>
      <c r="M26" s="42"/>
      <c r="N26" s="42"/>
      <c r="O26" s="42"/>
      <c r="P26" s="42"/>
      <c r="Q26" s="42"/>
      <c r="R26" s="42"/>
      <c r="S26" s="42"/>
      <c r="T26" s="42"/>
      <c r="U26" s="42"/>
      <c r="V26" s="42"/>
      <c r="W26" s="42"/>
      <c r="X26" s="43">
        <f>SUM(X8:X25)</f>
        <v>4728780</v>
      </c>
      <c r="Y26" s="37"/>
      <c r="Z26" s="55"/>
    </row>
    <row r="27" spans="1:26" s="46" customFormat="1" ht="24.75" customHeight="1">
      <c r="A27" s="57" t="s">
        <v>110</v>
      </c>
      <c r="B27" s="44"/>
      <c r="C27" s="59" t="str">
        <f>"Bằng chữ: "&amp;_xll.VND(X26)</f>
        <v>Bằng chữ: Bốn triệu bảy trăm hai mươi tám ngàn bảy trăm tám mươi đồng chẵn.</v>
      </c>
      <c r="D27" s="58"/>
      <c r="E27" s="58"/>
      <c r="F27" s="58"/>
      <c r="G27" s="58"/>
      <c r="H27" s="58"/>
      <c r="I27" s="58"/>
      <c r="J27" s="58"/>
      <c r="K27" s="58"/>
      <c r="L27" s="58"/>
      <c r="M27" s="58"/>
      <c r="N27" s="58"/>
      <c r="O27" s="58"/>
      <c r="P27" s="58"/>
      <c r="Q27" s="58"/>
      <c r="R27" s="58"/>
      <c r="S27" s="58"/>
      <c r="T27" s="58"/>
      <c r="U27" s="58"/>
      <c r="V27" s="58"/>
      <c r="W27" s="58"/>
      <c r="X27" s="58"/>
      <c r="Y27" s="60"/>
      <c r="Z27" s="45"/>
    </row>
    <row r="28" spans="1:26" s="54" customFormat="1" ht="25.5" customHeight="1">
      <c r="A28" s="52"/>
      <c r="B28" s="52"/>
      <c r="C28" s="52"/>
      <c r="D28" s="52"/>
      <c r="E28" s="52"/>
      <c r="F28" s="53"/>
      <c r="X28" s="56" t="s">
        <v>117</v>
      </c>
      <c r="Y28" s="56"/>
      <c r="Z28" s="56"/>
    </row>
    <row r="29" spans="1:26" s="48" customFormat="1">
      <c r="A29" s="47" t="s">
        <v>111</v>
      </c>
      <c r="B29" s="47"/>
      <c r="C29" s="47"/>
      <c r="D29" s="47"/>
      <c r="E29" s="47" t="s">
        <v>112</v>
      </c>
      <c r="F29" s="47"/>
      <c r="G29" s="47"/>
      <c r="H29" s="47"/>
      <c r="I29" s="47"/>
      <c r="J29" s="47"/>
      <c r="K29" s="47"/>
      <c r="L29" s="47"/>
      <c r="M29" s="47"/>
      <c r="N29" s="47"/>
      <c r="O29" s="47"/>
      <c r="P29" s="47"/>
      <c r="Q29" s="47"/>
      <c r="R29" s="47"/>
      <c r="S29" s="47"/>
      <c r="T29" s="47"/>
      <c r="U29" s="47"/>
      <c r="V29" s="47"/>
      <c r="W29" s="47"/>
      <c r="X29" s="47" t="s">
        <v>113</v>
      </c>
      <c r="Y29" s="47"/>
      <c r="Z29" s="47"/>
    </row>
    <row r="30" spans="1:26" s="51" customFormat="1">
      <c r="A30" s="49"/>
      <c r="B30" s="49"/>
      <c r="C30" s="49"/>
      <c r="D30" s="49"/>
      <c r="E30" s="49"/>
      <c r="F30" s="49"/>
      <c r="G30" s="49"/>
      <c r="H30" s="49"/>
      <c r="I30" s="49"/>
      <c r="J30" s="49"/>
      <c r="K30" s="49"/>
      <c r="L30" s="49"/>
      <c r="M30" s="50"/>
      <c r="N30" s="50"/>
    </row>
    <row r="31" spans="1:26" s="51" customFormat="1">
      <c r="A31" s="49"/>
      <c r="B31" s="49"/>
      <c r="C31" s="49"/>
      <c r="D31" s="49"/>
      <c r="E31" s="49"/>
      <c r="F31" s="49"/>
      <c r="G31" s="49"/>
      <c r="H31" s="49"/>
      <c r="I31" s="49"/>
      <c r="J31" s="49"/>
      <c r="K31" s="49"/>
      <c r="L31" s="49"/>
      <c r="M31" s="50"/>
      <c r="N31" s="50"/>
    </row>
    <row r="32" spans="1:26" s="51" customFormat="1">
      <c r="A32" s="49"/>
      <c r="B32" s="49"/>
      <c r="C32" s="49"/>
      <c r="D32" s="49"/>
      <c r="E32" s="49"/>
      <c r="F32" s="49"/>
      <c r="G32" s="49"/>
      <c r="H32" s="49"/>
      <c r="I32" s="49"/>
      <c r="J32" s="49"/>
      <c r="K32" s="49"/>
      <c r="L32" s="49"/>
      <c r="M32" s="50"/>
      <c r="N32" s="50"/>
    </row>
    <row r="33" spans="1:26" s="51" customFormat="1">
      <c r="A33" s="49"/>
      <c r="B33" s="49"/>
      <c r="C33" s="49"/>
      <c r="D33" s="49"/>
      <c r="E33" s="49"/>
      <c r="F33" s="49"/>
      <c r="G33" s="49"/>
      <c r="H33" s="49"/>
      <c r="I33" s="49"/>
      <c r="J33" s="49"/>
      <c r="K33" s="49"/>
      <c r="L33" s="49"/>
      <c r="M33" s="50"/>
      <c r="N33" s="50"/>
    </row>
    <row r="34" spans="1:26" s="51" customFormat="1">
      <c r="A34" s="49"/>
      <c r="B34" s="49"/>
      <c r="C34" s="49"/>
      <c r="D34" s="49"/>
      <c r="E34" s="49"/>
      <c r="F34" s="49"/>
      <c r="G34" s="49"/>
      <c r="H34" s="49"/>
      <c r="I34" s="49"/>
      <c r="J34" s="49"/>
      <c r="K34" s="49"/>
      <c r="L34" s="49"/>
      <c r="M34" s="50"/>
      <c r="N34" s="50"/>
    </row>
    <row r="35" spans="1:26" s="48" customFormat="1">
      <c r="A35" s="47" t="s">
        <v>114</v>
      </c>
      <c r="B35" s="47"/>
      <c r="C35" s="47"/>
      <c r="D35" s="47"/>
      <c r="E35" s="47" t="s">
        <v>115</v>
      </c>
      <c r="F35" s="47"/>
      <c r="G35" s="47"/>
      <c r="H35" s="47"/>
      <c r="I35" s="47"/>
      <c r="J35" s="47"/>
      <c r="K35" s="47"/>
      <c r="L35" s="47"/>
      <c r="M35" s="47"/>
      <c r="N35" s="47"/>
      <c r="O35" s="47"/>
      <c r="P35" s="47"/>
      <c r="Q35" s="47"/>
      <c r="R35" s="47"/>
      <c r="S35" s="47"/>
      <c r="T35" s="47"/>
      <c r="U35" s="47"/>
      <c r="V35" s="47"/>
      <c r="W35" s="47"/>
      <c r="X35" s="47"/>
      <c r="Y35" s="47"/>
      <c r="Z35" s="47"/>
    </row>
  </sheetData>
  <sortState ref="A9:Y26">
    <sortCondition ref="L9:L26"/>
  </sortState>
  <mergeCells count="18">
    <mergeCell ref="A29:D29"/>
    <mergeCell ref="A35:D35"/>
    <mergeCell ref="X28:Z28"/>
    <mergeCell ref="E29:W29"/>
    <mergeCell ref="E35:W35"/>
    <mergeCell ref="X29:Z29"/>
    <mergeCell ref="X35:Z35"/>
    <mergeCell ref="A4:Y4"/>
    <mergeCell ref="G1:Y1"/>
    <mergeCell ref="G2:Y2"/>
    <mergeCell ref="A26:W26"/>
    <mergeCell ref="A27:B27"/>
    <mergeCell ref="A5:Z5"/>
    <mergeCell ref="C27:Y27"/>
    <mergeCell ref="A1:F1"/>
    <mergeCell ref="A2:F2"/>
    <mergeCell ref="A3:F3"/>
    <mergeCell ref="A6:O6"/>
  </mergeCells>
  <pageMargins left="0.55000000000000004" right="0.27559055118110237" top="0.19685039370078741" bottom="0.59055118110236227" header="0.31496062992125984" footer="0.31496062992125984"/>
  <pageSetup paperSize="9"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giảm thẻ tháng 5</vt:lpstr>
      <vt:lpstr>'DS giảm thẻ tháng 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Van</cp:lastModifiedBy>
  <cp:lastPrinted>2019-09-12T09:17:23Z</cp:lastPrinted>
  <dcterms:created xsi:type="dcterms:W3CDTF">2019-04-05T09:44:39Z</dcterms:created>
  <dcterms:modified xsi:type="dcterms:W3CDTF">2019-09-12T09:17:49Z</dcterms:modified>
</cp:coreProperties>
</file>